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aro\Desktop\Finance 5311 FALL 2021\"/>
    </mc:Choice>
  </mc:AlternateContent>
  <xr:revisionPtr revIDLastSave="0" documentId="8_{AC042A19-594A-40E2-B9CE-E7E7937DC77E}" xr6:coauthVersionLast="45" xr6:coauthVersionMax="45" xr10:uidLastSave="{00000000-0000-0000-0000-000000000000}"/>
  <bookViews>
    <workbookView xWindow="4290" yWindow="1530" windowWidth="32730" windowHeight="20070" xr2:uid="{C238BCB5-B4A9-43A0-8AB8-2D9C4B990F87}"/>
  </bookViews>
  <sheets>
    <sheet name="5.1" sheetId="1" r:id="rId1"/>
    <sheet name="5.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9" i="2" l="1"/>
  <c r="B46" i="1"/>
  <c r="B43" i="1"/>
  <c r="B37" i="1"/>
  <c r="B34" i="1"/>
  <c r="B38" i="1" s="1"/>
  <c r="B47" i="1" s="1"/>
  <c r="B23" i="1"/>
  <c r="B13" i="1"/>
  <c r="B24" i="1" s="1"/>
  <c r="B26" i="1" s="1"/>
  <c r="B10" i="1"/>
  <c r="B48" i="1" l="1"/>
</calcChain>
</file>

<file path=xl/sharedStrings.xml><?xml version="1.0" encoding="utf-8"?>
<sst xmlns="http://schemas.openxmlformats.org/spreadsheetml/2006/main" count="108" uniqueCount="92">
  <si>
    <t>Instructions: Using the Income Statement and Balance Sheet below, calculate each of the ratios below in the yellow cell.  Use formulas to show your work.</t>
  </si>
  <si>
    <t>For each ratio, provide a brief ratio analysis, trend analysis and comparative analysis.</t>
  </si>
  <si>
    <t>Ratio Analysis:</t>
  </si>
  <si>
    <t>Briefly explain what the ratio means</t>
  </si>
  <si>
    <t>Trend Analysis</t>
  </si>
  <si>
    <t>Compare 2019 results with 2018 and explain if the ratios improved or declined and briefly why this could have occurred</t>
  </si>
  <si>
    <t>Comparative Analysis</t>
  </si>
  <si>
    <t>Compare HPMC 2019 with industry averages and explain how HPMC did compared to other comparable hospitals.</t>
  </si>
  <si>
    <t>INCOME STATEMENT - HIGH PLAINS MEDICAL CENTER</t>
  </si>
  <si>
    <t>RATIOS</t>
  </si>
  <si>
    <t>HPMC 2019</t>
  </si>
  <si>
    <t>HPMC 2018</t>
  </si>
  <si>
    <t>Industry Averages</t>
  </si>
  <si>
    <t>Patient service revenue</t>
  </si>
  <si>
    <t>PROFITABILITY</t>
  </si>
  <si>
    <t>Less: Provision for bad debts</t>
  </si>
  <si>
    <t>Total Margin</t>
  </si>
  <si>
    <t xml:space="preserve">    Net patient service revenue</t>
  </si>
  <si>
    <t>Premium revenue</t>
  </si>
  <si>
    <t>Other revenue</t>
  </si>
  <si>
    <t xml:space="preserve">    Total operating revenue</t>
  </si>
  <si>
    <t>Operating Margin</t>
  </si>
  <si>
    <t>Nursing services</t>
  </si>
  <si>
    <t>Dietary services</t>
  </si>
  <si>
    <t>General services</t>
  </si>
  <si>
    <t>ROA (return on assets)</t>
  </si>
  <si>
    <t>Administrative services</t>
  </si>
  <si>
    <t>Employee health and welfare</t>
  </si>
  <si>
    <t>Malpractice insurance</t>
  </si>
  <si>
    <t>Depreciation</t>
  </si>
  <si>
    <t>ROE (return on equity)</t>
  </si>
  <si>
    <t>Interest expense</t>
  </si>
  <si>
    <t xml:space="preserve">    Total expenses</t>
  </si>
  <si>
    <t>Operating income</t>
  </si>
  <si>
    <t>Nonoperating income</t>
  </si>
  <si>
    <t>LIQUIDITY RATIOS</t>
  </si>
  <si>
    <t>Net income</t>
  </si>
  <si>
    <t>Current Ratio</t>
  </si>
  <si>
    <t>BALANCE SHEET - HIGH PLAINS MEDICAL CENTER</t>
  </si>
  <si>
    <t>Cash and equivalents</t>
  </si>
  <si>
    <t>Short-term investments</t>
  </si>
  <si>
    <t>Days Cash on Hand</t>
  </si>
  <si>
    <t>Net patient accts receivable</t>
  </si>
  <si>
    <t>Inventories</t>
  </si>
  <si>
    <t xml:space="preserve">    Total current assets</t>
  </si>
  <si>
    <t>Gross plant and equipment</t>
  </si>
  <si>
    <t>Debt Ratio</t>
  </si>
  <si>
    <t>Accumulated depreciation</t>
  </si>
  <si>
    <t xml:space="preserve">    Net plant and equipment</t>
  </si>
  <si>
    <t>Total Assets</t>
  </si>
  <si>
    <t>Times Interest Earned</t>
  </si>
  <si>
    <t>Accounts payable</t>
  </si>
  <si>
    <t>Accrued expenses</t>
  </si>
  <si>
    <t>Notes payable</t>
  </si>
  <si>
    <t xml:space="preserve">    Total current liabilities</t>
  </si>
  <si>
    <t>ASSET MANAGEMENT RATIOS</t>
  </si>
  <si>
    <t>Long-term debt</t>
  </si>
  <si>
    <t>Capital lease obligations</t>
  </si>
  <si>
    <t>Fixed Asset Turnover</t>
  </si>
  <si>
    <t xml:space="preserve">    Total long-term liabilities</t>
  </si>
  <si>
    <t>Net assets (equity)</t>
  </si>
  <si>
    <t>Total liabilities &amp; equity</t>
  </si>
  <si>
    <t>Total Asset Turnover</t>
  </si>
  <si>
    <t>Days in Patient AR</t>
  </si>
  <si>
    <t>Average Age of Plant</t>
  </si>
  <si>
    <t>Indicator Analysis:</t>
  </si>
  <si>
    <t>Briefly explain what the indicator means</t>
  </si>
  <si>
    <t>Compare WTRH 2019 with industry averages and explain how WTRH did compared to other comparable hospitals.</t>
  </si>
  <si>
    <t>WEST TEXAS REGIONAL HOSPITAL</t>
  </si>
  <si>
    <t>OPERATING DATA</t>
  </si>
  <si>
    <t>Net inpatient revenue</t>
  </si>
  <si>
    <t>Net outpatient revenue</t>
  </si>
  <si>
    <t>Net patient service revenue</t>
  </si>
  <si>
    <t>Inpatient operating expenses</t>
  </si>
  <si>
    <t>Total salaries</t>
  </si>
  <si>
    <t>Total discharges</t>
  </si>
  <si>
    <t>Inpatient days</t>
  </si>
  <si>
    <t># licensed and staffed beds</t>
  </si>
  <si>
    <t>Average daily census</t>
  </si>
  <si>
    <t>Total FTEs</t>
  </si>
  <si>
    <t>Inpatient FTEs</t>
  </si>
  <si>
    <t>OPERATING INDICATOR ANALYSIS</t>
  </si>
  <si>
    <t>WTRH 2019</t>
  </si>
  <si>
    <t>Industry Average</t>
  </si>
  <si>
    <t>Profit per Discharge</t>
  </si>
  <si>
    <t>Indicator Analysis</t>
  </si>
  <si>
    <t>Net Price per Discharge</t>
  </si>
  <si>
    <t>Outpatient Revenue %</t>
  </si>
  <si>
    <t>Occupany Rate</t>
  </si>
  <si>
    <t>Average Length of Stay</t>
  </si>
  <si>
    <t>Inpatient FTEs per Occupied Bed</t>
  </si>
  <si>
    <t>Salary per FTE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</si>
</sst>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8" formatCode="&quot;$&quot;#,##0.00_);[Red]\(&quot;$&quot;#,##0.00\)"/>
    <numFmt numFmtId="43" formatCode="_(* #,##0.00_);_(* \(#,##0.00\);_(* &quot;-&quot;??_);_(@_)"/>
    <numFmt numFmtId="164" formatCode="0.0%"/>
    <numFmt numFmtId="165" formatCode="#,##0.0"/>
    <numFmt numFmtId="166" formatCode="0.0"/>
    <numFmt numFmtId="167" formatCode="&quot;$&quot;#,##0"/>
    <numFmt numFmtId="168" formatCode="&quot;$&quot;#,##0.00"/>
    <numFmt numFmtId="169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applyFont="1" applyFill="1" applyAlignment="1">
      <alignment vertical="center" wrapText="1"/>
    </xf>
    <xf numFmtId="0" fontId="3" fillId="2" borderId="1" xfId="0" applyFont="1" applyFill="1" applyBorder="1" applyAlignment="1">
      <alignment vertical="center"/>
    </xf>
    <xf numFmtId="0" fontId="0" fillId="2" borderId="2" xfId="0" applyFill="1" applyBorder="1"/>
    <xf numFmtId="0" fontId="0" fillId="2" borderId="3" xfId="0" applyFill="1" applyBorder="1"/>
    <xf numFmtId="0" fontId="3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0" xfId="0" applyAlignment="1">
      <alignment horizontal="center"/>
    </xf>
    <xf numFmtId="0" fontId="3" fillId="0" borderId="0" xfId="0" applyFont="1" applyAlignment="1">
      <alignment vertical="center"/>
    </xf>
    <xf numFmtId="0" fontId="0" fillId="0" borderId="4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6" fontId="0" fillId="0" borderId="0" xfId="0" applyNumberForma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8" fontId="0" fillId="0" borderId="4" xfId="0" applyNumberFormat="1" applyBorder="1"/>
    <xf numFmtId="164" fontId="2" fillId="3" borderId="3" xfId="2" applyNumberFormat="1" applyFont="1" applyFill="1" applyBorder="1" applyAlignment="1">
      <alignment horizontal="center"/>
    </xf>
    <xf numFmtId="164" fontId="2" fillId="0" borderId="3" xfId="2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6" fontId="5" fillId="0" borderId="0" xfId="0" applyNumberFormat="1" applyFont="1" applyAlignment="1">
      <alignment horizontal="center"/>
    </xf>
    <xf numFmtId="38" fontId="0" fillId="0" borderId="0" xfId="0" applyNumberFormat="1"/>
    <xf numFmtId="0" fontId="0" fillId="0" borderId="0" xfId="0" applyAlignment="1">
      <alignment horizontal="right"/>
    </xf>
    <xf numFmtId="6" fontId="0" fillId="0" borderId="0" xfId="0" applyNumberFormat="1" applyAlignment="1">
      <alignment horizontal="center"/>
    </xf>
    <xf numFmtId="6" fontId="0" fillId="0" borderId="5" xfId="0" applyNumberFormat="1" applyBorder="1"/>
    <xf numFmtId="164" fontId="0" fillId="0" borderId="0" xfId="2" applyNumberFormat="1" applyFont="1"/>
    <xf numFmtId="6" fontId="0" fillId="0" borderId="4" xfId="0" applyNumberFormat="1" applyBorder="1"/>
    <xf numFmtId="6" fontId="0" fillId="0" borderId="6" xfId="0" applyNumberFormat="1" applyBorder="1"/>
    <xf numFmtId="0" fontId="6" fillId="0" borderId="0" xfId="0" applyFont="1" applyAlignment="1">
      <alignment horizontal="right"/>
    </xf>
    <xf numFmtId="165" fontId="2" fillId="3" borderId="3" xfId="2" applyNumberFormat="1" applyFont="1" applyFill="1" applyBorder="1" applyAlignment="1">
      <alignment horizontal="center"/>
    </xf>
    <xf numFmtId="166" fontId="2" fillId="0" borderId="3" xfId="0" applyNumberFormat="1" applyFont="1" applyBorder="1" applyAlignment="1">
      <alignment horizontal="center"/>
    </xf>
    <xf numFmtId="8" fontId="0" fillId="0" borderId="0" xfId="0" applyNumberFormat="1" applyAlignment="1">
      <alignment horizontal="center"/>
    </xf>
    <xf numFmtId="13" fontId="0" fillId="0" borderId="0" xfId="0" applyNumberFormat="1" applyAlignment="1">
      <alignment horizontal="center"/>
    </xf>
    <xf numFmtId="6" fontId="0" fillId="0" borderId="7" xfId="0" applyNumberFormat="1" applyBorder="1"/>
    <xf numFmtId="0" fontId="4" fillId="0" borderId="0" xfId="0" applyFont="1"/>
    <xf numFmtId="165" fontId="2" fillId="0" borderId="0" xfId="2" applyNumberFormat="1" applyFont="1" applyFill="1" applyBorder="1" applyAlignment="1">
      <alignment horizontal="center"/>
    </xf>
    <xf numFmtId="164" fontId="0" fillId="0" borderId="0" xfId="0" applyNumberFormat="1"/>
    <xf numFmtId="10" fontId="0" fillId="0" borderId="0" xfId="2" applyNumberFormat="1" applyFont="1" applyFill="1" applyBorder="1"/>
    <xf numFmtId="2" fontId="0" fillId="0" borderId="0" xfId="2" applyNumberFormat="1" applyFont="1" applyFill="1" applyBorder="1"/>
    <xf numFmtId="0" fontId="2" fillId="2" borderId="0" xfId="0" applyFont="1" applyFill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167" fontId="0" fillId="0" borderId="0" xfId="0" applyNumberFormat="1"/>
    <xf numFmtId="167" fontId="0" fillId="0" borderId="0" xfId="0" applyNumberFormat="1" applyAlignment="1">
      <alignment horizontal="center"/>
    </xf>
    <xf numFmtId="3" fontId="0" fillId="0" borderId="0" xfId="0" applyNumberFormat="1"/>
    <xf numFmtId="3" fontId="0" fillId="0" borderId="0" xfId="0" applyNumberFormat="1" applyAlignment="1">
      <alignment horizontal="center"/>
    </xf>
    <xf numFmtId="168" fontId="0" fillId="0" borderId="0" xfId="0" applyNumberFormat="1"/>
    <xf numFmtId="1" fontId="0" fillId="0" borderId="0" xfId="0" applyNumberFormat="1"/>
    <xf numFmtId="1" fontId="0" fillId="0" borderId="0" xfId="0" applyNumberFormat="1" applyAlignment="1">
      <alignment horizontal="center"/>
    </xf>
    <xf numFmtId="0" fontId="7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67" fontId="2" fillId="3" borderId="3" xfId="0" applyNumberFormat="1" applyFont="1" applyFill="1" applyBorder="1" applyAlignment="1">
      <alignment horizontal="center"/>
    </xf>
    <xf numFmtId="167" fontId="2" fillId="0" borderId="1" xfId="0" applyNumberFormat="1" applyFont="1" applyBorder="1" applyAlignment="1">
      <alignment horizontal="center"/>
    </xf>
    <xf numFmtId="167" fontId="0" fillId="0" borderId="3" xfId="0" applyNumberFormat="1" applyBorder="1"/>
    <xf numFmtId="167" fontId="2" fillId="0" borderId="3" xfId="0" applyNumberFormat="1" applyFont="1" applyBorder="1"/>
    <xf numFmtId="167" fontId="5" fillId="0" borderId="0" xfId="0" applyNumberFormat="1" applyFont="1" applyAlignment="1">
      <alignment horizontal="center"/>
    </xf>
    <xf numFmtId="167" fontId="0" fillId="0" borderId="3" xfId="0" applyNumberFormat="1" applyBorder="1" applyAlignment="1">
      <alignment horizontal="left"/>
    </xf>
    <xf numFmtId="6" fontId="5" fillId="0" borderId="3" xfId="0" applyNumberFormat="1" applyFont="1" applyBorder="1"/>
    <xf numFmtId="167" fontId="2" fillId="0" borderId="3" xfId="0" applyNumberFormat="1" applyFont="1" applyBorder="1" applyAlignment="1">
      <alignment horizontal="center"/>
    </xf>
    <xf numFmtId="6" fontId="0" fillId="0" borderId="0" xfId="0" applyNumberFormat="1" applyAlignment="1">
      <alignment horizontal="right"/>
    </xf>
    <xf numFmtId="38" fontId="5" fillId="0" borderId="0" xfId="0" applyNumberFormat="1" applyFont="1" applyAlignment="1">
      <alignment horizontal="center"/>
    </xf>
    <xf numFmtId="169" fontId="0" fillId="0" borderId="0" xfId="1" applyNumberFormat="1" applyFont="1"/>
    <xf numFmtId="38" fontId="0" fillId="0" borderId="0" xfId="0" applyNumberFormat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3" fontId="5" fillId="0" borderId="0" xfId="0" applyNumberFormat="1" applyFont="1" applyAlignment="1">
      <alignment horizontal="center"/>
    </xf>
    <xf numFmtId="167" fontId="2" fillId="3" borderId="3" xfId="1" applyNumberFormat="1" applyFont="1" applyFill="1" applyBorder="1" applyAlignment="1">
      <alignment horizontal="center"/>
    </xf>
    <xf numFmtId="167" fontId="2" fillId="0" borderId="3" xfId="1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916D6C-81D3-4B5B-8D08-055FC4E37EE8}">
  <dimension ref="A1:I84"/>
  <sheetViews>
    <sheetView showGridLines="0" tabSelected="1" zoomScale="80" zoomScaleNormal="80" workbookViewId="0">
      <selection activeCell="A4" sqref="A4"/>
    </sheetView>
  </sheetViews>
  <sheetFormatPr defaultColWidth="9.140625" defaultRowHeight="15" x14ac:dyDescent="0.25"/>
  <cols>
    <col min="1" max="1" width="37.28515625" customWidth="1"/>
    <col min="2" max="2" width="11" customWidth="1"/>
    <col min="3" max="3" width="6.7109375" customWidth="1"/>
    <col min="4" max="4" width="25.42578125" customWidth="1"/>
    <col min="5" max="5" width="14.140625" customWidth="1"/>
    <col min="6" max="6" width="12" customWidth="1"/>
    <col min="7" max="7" width="11.7109375" customWidth="1"/>
    <col min="8" max="8" width="23.28515625" customWidth="1"/>
    <col min="9" max="9" width="147.28515625" customWidth="1"/>
  </cols>
  <sheetData>
    <row r="1" spans="1:9" ht="22.5" customHeight="1" x14ac:dyDescent="0.25">
      <c r="A1" s="1" t="s">
        <v>0</v>
      </c>
      <c r="B1" s="1"/>
      <c r="C1" s="1"/>
      <c r="D1" s="1"/>
      <c r="E1" s="1"/>
      <c r="H1" s="2" t="s">
        <v>1</v>
      </c>
      <c r="I1" s="3"/>
    </row>
    <row r="2" spans="1:9" ht="22.5" customHeight="1" x14ac:dyDescent="0.25">
      <c r="A2" s="1"/>
      <c r="B2" s="1"/>
      <c r="C2" s="1"/>
      <c r="D2" s="1"/>
      <c r="E2" s="1"/>
      <c r="H2" s="4" t="s">
        <v>2</v>
      </c>
      <c r="I2" s="4" t="s">
        <v>3</v>
      </c>
    </row>
    <row r="3" spans="1:9" ht="22.5" customHeight="1" x14ac:dyDescent="0.25">
      <c r="A3" s="5"/>
      <c r="B3" s="5"/>
      <c r="C3" s="5"/>
      <c r="D3" s="5"/>
      <c r="E3" s="5"/>
      <c r="H3" s="4" t="s">
        <v>4</v>
      </c>
      <c r="I3" s="4" t="s">
        <v>5</v>
      </c>
    </row>
    <row r="4" spans="1:9" ht="18" customHeight="1" x14ac:dyDescent="0.25">
      <c r="H4" s="4" t="s">
        <v>6</v>
      </c>
      <c r="I4" s="4" t="s">
        <v>7</v>
      </c>
    </row>
    <row r="6" spans="1:9" ht="22.5" customHeight="1" x14ac:dyDescent="0.25">
      <c r="A6" s="6" t="s">
        <v>8</v>
      </c>
      <c r="D6" s="7" t="s">
        <v>9</v>
      </c>
      <c r="E6" s="8"/>
      <c r="H6" s="9"/>
    </row>
    <row r="7" spans="1:9" ht="30" customHeight="1" x14ac:dyDescent="0.25">
      <c r="B7" s="10">
        <v>2019</v>
      </c>
      <c r="E7" s="11" t="s">
        <v>10</v>
      </c>
      <c r="F7" s="12" t="s">
        <v>11</v>
      </c>
      <c r="G7" s="12" t="s">
        <v>12</v>
      </c>
    </row>
    <row r="8" spans="1:9" ht="22.5" customHeight="1" x14ac:dyDescent="0.25">
      <c r="A8" t="s">
        <v>13</v>
      </c>
      <c r="B8" s="13">
        <v>179305</v>
      </c>
      <c r="D8" s="14" t="s">
        <v>14</v>
      </c>
      <c r="E8" s="8"/>
      <c r="F8" s="15"/>
      <c r="G8" s="15"/>
    </row>
    <row r="9" spans="1:9" ht="18" customHeight="1" x14ac:dyDescent="0.25">
      <c r="A9" t="s">
        <v>15</v>
      </c>
      <c r="B9" s="16">
        <v>9655</v>
      </c>
      <c r="D9" s="7" t="s">
        <v>16</v>
      </c>
      <c r="E9" s="17"/>
      <c r="F9" s="18">
        <v>4.9000000000000002E-2</v>
      </c>
      <c r="G9" s="18">
        <v>4.3999999999999997E-2</v>
      </c>
    </row>
    <row r="10" spans="1:9" ht="18" customHeight="1" x14ac:dyDescent="0.25">
      <c r="A10" t="s">
        <v>17</v>
      </c>
      <c r="B10" s="13">
        <f>+B8-B9</f>
        <v>169650</v>
      </c>
      <c r="D10" s="19"/>
      <c r="E10" s="20"/>
      <c r="F10" s="15"/>
      <c r="G10" s="15"/>
    </row>
    <row r="11" spans="1:9" x14ac:dyDescent="0.25">
      <c r="A11" t="s">
        <v>18</v>
      </c>
      <c r="B11" s="21">
        <v>7250</v>
      </c>
      <c r="D11" s="22"/>
      <c r="E11" s="23"/>
      <c r="F11" s="15"/>
      <c r="G11" s="15"/>
    </row>
    <row r="12" spans="1:9" x14ac:dyDescent="0.25">
      <c r="A12" t="s">
        <v>19</v>
      </c>
      <c r="B12" s="16">
        <v>3214</v>
      </c>
      <c r="E12" s="8"/>
      <c r="F12" s="15"/>
      <c r="G12" s="15"/>
    </row>
    <row r="13" spans="1:9" x14ac:dyDescent="0.25">
      <c r="A13" t="s">
        <v>20</v>
      </c>
      <c r="B13" s="24">
        <f>+B10+B11+B12</f>
        <v>180114</v>
      </c>
      <c r="D13" s="7" t="s">
        <v>21</v>
      </c>
      <c r="E13" s="17"/>
      <c r="F13" s="18">
        <v>0.03</v>
      </c>
      <c r="G13" s="18">
        <v>1.6E-2</v>
      </c>
    </row>
    <row r="14" spans="1:9" x14ac:dyDescent="0.25">
      <c r="B14" s="13"/>
      <c r="D14" s="19"/>
      <c r="E14" s="20"/>
      <c r="F14" s="15"/>
      <c r="G14" s="15"/>
    </row>
    <row r="15" spans="1:9" x14ac:dyDescent="0.25">
      <c r="A15" t="s">
        <v>22</v>
      </c>
      <c r="B15" s="13">
        <v>85619.5</v>
      </c>
      <c r="D15" s="22"/>
      <c r="E15" s="23"/>
      <c r="F15" s="15"/>
      <c r="G15" s="15"/>
    </row>
    <row r="16" spans="1:9" x14ac:dyDescent="0.25">
      <c r="A16" t="s">
        <v>23</v>
      </c>
      <c r="B16" s="21">
        <v>8372.75</v>
      </c>
      <c r="D16" s="25"/>
      <c r="E16" s="23"/>
      <c r="F16" s="15"/>
      <c r="G16" s="15"/>
    </row>
    <row r="17" spans="1:7" x14ac:dyDescent="0.25">
      <c r="A17" t="s">
        <v>24</v>
      </c>
      <c r="B17" s="21">
        <v>29906.5</v>
      </c>
      <c r="D17" s="7" t="s">
        <v>25</v>
      </c>
      <c r="E17" s="17"/>
      <c r="F17" s="18">
        <v>4.8000000000000001E-2</v>
      </c>
      <c r="G17" s="18">
        <v>3.6999999999999998E-2</v>
      </c>
    </row>
    <row r="18" spans="1:7" x14ac:dyDescent="0.25">
      <c r="A18" t="s">
        <v>26</v>
      </c>
      <c r="B18" s="21">
        <v>23673.75</v>
      </c>
      <c r="D18" s="19"/>
      <c r="E18" s="20"/>
      <c r="F18" s="15"/>
      <c r="G18" s="15"/>
    </row>
    <row r="19" spans="1:7" x14ac:dyDescent="0.25">
      <c r="A19" t="s">
        <v>27</v>
      </c>
      <c r="B19" s="21">
        <v>13375</v>
      </c>
      <c r="D19" s="22"/>
      <c r="E19" s="23"/>
      <c r="F19" s="15"/>
      <c r="G19" s="15"/>
    </row>
    <row r="20" spans="1:7" x14ac:dyDescent="0.25">
      <c r="A20" t="s">
        <v>28</v>
      </c>
      <c r="B20" s="21">
        <v>1792.25</v>
      </c>
      <c r="E20" s="8"/>
      <c r="F20" s="15"/>
      <c r="G20" s="15"/>
    </row>
    <row r="21" spans="1:7" x14ac:dyDescent="0.25">
      <c r="A21" t="s">
        <v>29</v>
      </c>
      <c r="B21" s="21">
        <v>10432.5</v>
      </c>
      <c r="D21" s="6" t="s">
        <v>30</v>
      </c>
      <c r="E21" s="17"/>
      <c r="F21" s="18">
        <v>6.4000000000000001E-2</v>
      </c>
      <c r="G21" s="18">
        <v>8.3000000000000004E-2</v>
      </c>
    </row>
    <row r="22" spans="1:7" x14ac:dyDescent="0.25">
      <c r="A22" t="s">
        <v>31</v>
      </c>
      <c r="B22" s="21">
        <v>3343.75</v>
      </c>
      <c r="D22" s="19"/>
      <c r="E22" s="20"/>
      <c r="F22" s="15"/>
      <c r="G22" s="15"/>
    </row>
    <row r="23" spans="1:7" x14ac:dyDescent="0.25">
      <c r="A23" t="s">
        <v>32</v>
      </c>
      <c r="B23" s="24">
        <f>SUM(B15:B22)</f>
        <v>176516</v>
      </c>
      <c r="D23" s="22"/>
      <c r="E23" s="23"/>
      <c r="F23" s="15"/>
      <c r="G23" s="15"/>
    </row>
    <row r="24" spans="1:7" x14ac:dyDescent="0.25">
      <c r="A24" t="s">
        <v>33</v>
      </c>
      <c r="B24" s="13">
        <f>+B13-B23</f>
        <v>3598</v>
      </c>
      <c r="E24" s="8"/>
      <c r="F24" s="15"/>
      <c r="G24" s="15"/>
    </row>
    <row r="25" spans="1:7" x14ac:dyDescent="0.25">
      <c r="A25" t="s">
        <v>34</v>
      </c>
      <c r="B25" s="26">
        <v>3725</v>
      </c>
      <c r="D25" s="14" t="s">
        <v>35</v>
      </c>
      <c r="E25" s="8"/>
      <c r="F25" s="15"/>
      <c r="G25" s="15"/>
    </row>
    <row r="26" spans="1:7" ht="15.75" thickBot="1" x14ac:dyDescent="0.3">
      <c r="A26" t="s">
        <v>36</v>
      </c>
      <c r="B26" s="27">
        <f>+B24+B25</f>
        <v>7323</v>
      </c>
      <c r="D26" s="28"/>
      <c r="E26" s="8"/>
      <c r="F26" s="15"/>
      <c r="G26" s="15"/>
    </row>
    <row r="27" spans="1:7" ht="15.75" thickTop="1" x14ac:dyDescent="0.25">
      <c r="D27" s="7" t="s">
        <v>37</v>
      </c>
      <c r="E27" s="29"/>
      <c r="F27" s="30">
        <v>2</v>
      </c>
      <c r="G27" s="30">
        <v>1.9</v>
      </c>
    </row>
    <row r="28" spans="1:7" x14ac:dyDescent="0.25">
      <c r="A28" s="6" t="s">
        <v>38</v>
      </c>
      <c r="D28" s="19"/>
      <c r="E28" s="20"/>
      <c r="F28" s="15"/>
      <c r="G28" s="15"/>
    </row>
    <row r="29" spans="1:7" x14ac:dyDescent="0.25">
      <c r="A29" s="6"/>
      <c r="B29" s="10">
        <v>2019</v>
      </c>
      <c r="D29" s="22"/>
      <c r="E29" s="23"/>
      <c r="F29" s="15"/>
      <c r="G29" s="15"/>
    </row>
    <row r="30" spans="1:7" x14ac:dyDescent="0.25">
      <c r="A30" t="s">
        <v>39</v>
      </c>
      <c r="B30" s="13">
        <v>6011</v>
      </c>
      <c r="D30" s="28"/>
      <c r="E30" s="8"/>
      <c r="F30" s="15"/>
      <c r="G30" s="15"/>
    </row>
    <row r="31" spans="1:7" x14ac:dyDescent="0.25">
      <c r="A31" t="s">
        <v>40</v>
      </c>
      <c r="B31" s="21">
        <v>4997</v>
      </c>
      <c r="D31" s="7" t="s">
        <v>41</v>
      </c>
      <c r="E31" s="29"/>
      <c r="F31" s="11">
        <v>23</v>
      </c>
      <c r="G31" s="11">
        <v>29.9</v>
      </c>
    </row>
    <row r="32" spans="1:7" x14ac:dyDescent="0.25">
      <c r="A32" t="s">
        <v>42</v>
      </c>
      <c r="B32" s="21">
        <v>30134</v>
      </c>
      <c r="D32" s="19"/>
      <c r="E32" s="20"/>
      <c r="F32" s="15"/>
      <c r="G32" s="15"/>
    </row>
    <row r="33" spans="1:7" x14ac:dyDescent="0.25">
      <c r="A33" t="s">
        <v>43</v>
      </c>
      <c r="B33" s="16">
        <v>8361</v>
      </c>
      <c r="D33" s="22"/>
      <c r="E33" s="31"/>
      <c r="F33" s="15"/>
      <c r="G33" s="15"/>
    </row>
    <row r="34" spans="1:7" x14ac:dyDescent="0.25">
      <c r="A34" t="s">
        <v>44</v>
      </c>
      <c r="B34" s="24">
        <f>SUM(B30:B33)</f>
        <v>49503</v>
      </c>
      <c r="D34" s="25"/>
      <c r="E34" s="32"/>
      <c r="F34" s="15"/>
      <c r="G34" s="15"/>
    </row>
    <row r="35" spans="1:7" x14ac:dyDescent="0.25">
      <c r="A35" t="s">
        <v>45</v>
      </c>
      <c r="B35" s="21">
        <v>195047</v>
      </c>
      <c r="D35" s="7" t="s">
        <v>46</v>
      </c>
      <c r="E35" s="17"/>
      <c r="F35" s="18">
        <v>0.32700000000000001</v>
      </c>
      <c r="G35" s="18">
        <v>0.33700000000000002</v>
      </c>
    </row>
    <row r="36" spans="1:7" x14ac:dyDescent="0.25">
      <c r="A36" t="s">
        <v>47</v>
      </c>
      <c r="B36" s="16">
        <v>111750</v>
      </c>
      <c r="D36" s="19"/>
      <c r="E36" s="20"/>
      <c r="F36" s="15"/>
      <c r="G36" s="15"/>
    </row>
    <row r="37" spans="1:7" x14ac:dyDescent="0.25">
      <c r="A37" t="s">
        <v>48</v>
      </c>
      <c r="B37" s="24">
        <f>+B35-B36</f>
        <v>83297</v>
      </c>
      <c r="D37" s="22"/>
      <c r="E37" s="23"/>
      <c r="F37" s="15"/>
      <c r="G37" s="15"/>
    </row>
    <row r="38" spans="1:7" ht="15.75" thickBot="1" x14ac:dyDescent="0.3">
      <c r="A38" t="s">
        <v>49</v>
      </c>
      <c r="B38" s="33">
        <f>+B34+B37</f>
        <v>132800</v>
      </c>
      <c r="E38" s="8"/>
      <c r="F38" s="15"/>
      <c r="G38" s="15"/>
    </row>
    <row r="39" spans="1:7" ht="15.75" thickTop="1" x14ac:dyDescent="0.25">
      <c r="D39" s="6" t="s">
        <v>50</v>
      </c>
      <c r="E39" s="29"/>
      <c r="F39" s="11">
        <v>4.4000000000000004</v>
      </c>
      <c r="G39" s="30">
        <v>4.4000000000000004</v>
      </c>
    </row>
    <row r="40" spans="1:7" x14ac:dyDescent="0.25">
      <c r="A40" t="s">
        <v>51</v>
      </c>
      <c r="B40" s="13">
        <v>10015</v>
      </c>
      <c r="D40" s="19"/>
      <c r="E40" s="20"/>
      <c r="F40" s="15"/>
      <c r="G40" s="15"/>
    </row>
    <row r="41" spans="1:7" x14ac:dyDescent="0.25">
      <c r="A41" t="s">
        <v>52</v>
      </c>
      <c r="B41" s="21">
        <v>5986</v>
      </c>
      <c r="D41" s="22"/>
      <c r="E41" s="23"/>
      <c r="F41" s="15"/>
      <c r="G41" s="15"/>
    </row>
    <row r="42" spans="1:7" x14ac:dyDescent="0.25">
      <c r="A42" t="s">
        <v>53</v>
      </c>
      <c r="B42" s="16">
        <v>5250</v>
      </c>
      <c r="E42" s="8"/>
      <c r="F42" s="15"/>
      <c r="G42" s="15"/>
    </row>
    <row r="43" spans="1:7" x14ac:dyDescent="0.25">
      <c r="A43" t="s">
        <v>54</v>
      </c>
      <c r="B43" s="24">
        <f>SUM(B40:B42)</f>
        <v>21251</v>
      </c>
      <c r="D43" s="14" t="s">
        <v>55</v>
      </c>
      <c r="E43" s="8"/>
      <c r="F43" s="15"/>
      <c r="G43" s="15"/>
    </row>
    <row r="44" spans="1:7" x14ac:dyDescent="0.25">
      <c r="A44" t="s">
        <v>56</v>
      </c>
      <c r="B44" s="13">
        <v>32956</v>
      </c>
      <c r="D44" s="28"/>
      <c r="E44" s="8"/>
      <c r="F44" s="15"/>
      <c r="G44" s="15"/>
    </row>
    <row r="45" spans="1:7" x14ac:dyDescent="0.25">
      <c r="A45" t="s">
        <v>57</v>
      </c>
      <c r="B45" s="16">
        <v>1925</v>
      </c>
      <c r="D45" s="7" t="s">
        <v>58</v>
      </c>
      <c r="E45" s="29"/>
      <c r="F45" s="11">
        <v>1.2</v>
      </c>
      <c r="G45" s="11">
        <v>1.9</v>
      </c>
    </row>
    <row r="46" spans="1:7" x14ac:dyDescent="0.25">
      <c r="A46" t="s">
        <v>59</v>
      </c>
      <c r="B46" s="24">
        <f>+B44+B45</f>
        <v>34881</v>
      </c>
      <c r="D46" s="19"/>
      <c r="E46" s="20"/>
      <c r="F46" s="15"/>
      <c r="G46" s="15"/>
    </row>
    <row r="47" spans="1:7" x14ac:dyDescent="0.25">
      <c r="A47" t="s">
        <v>60</v>
      </c>
      <c r="B47" s="24">
        <f>+B38-B43-B46</f>
        <v>76668</v>
      </c>
      <c r="D47" s="22"/>
      <c r="E47" s="23"/>
      <c r="F47" s="15"/>
      <c r="G47" s="15"/>
    </row>
    <row r="48" spans="1:7" ht="15.75" thickBot="1" x14ac:dyDescent="0.3">
      <c r="A48" t="s">
        <v>61</v>
      </c>
      <c r="B48" s="27">
        <f>+B43+B46+B47</f>
        <v>132800</v>
      </c>
      <c r="D48" s="28"/>
      <c r="E48" s="8"/>
      <c r="F48" s="15"/>
      <c r="G48" s="15"/>
    </row>
    <row r="49" spans="1:7" ht="15.75" thickTop="1" x14ac:dyDescent="0.25">
      <c r="D49" s="7" t="s">
        <v>62</v>
      </c>
      <c r="E49" s="29"/>
      <c r="F49" s="11">
        <v>0.9</v>
      </c>
      <c r="G49" s="11">
        <v>0.8</v>
      </c>
    </row>
    <row r="50" spans="1:7" x14ac:dyDescent="0.25">
      <c r="D50" s="19"/>
      <c r="E50" s="20"/>
      <c r="F50" s="15"/>
      <c r="G50" s="15"/>
    </row>
    <row r="51" spans="1:7" x14ac:dyDescent="0.25">
      <c r="A51" s="6"/>
      <c r="D51" s="22"/>
      <c r="E51" s="23"/>
      <c r="F51" s="15"/>
      <c r="G51" s="15"/>
    </row>
    <row r="52" spans="1:7" x14ac:dyDescent="0.25">
      <c r="B52" s="8"/>
      <c r="D52" s="25"/>
      <c r="E52" s="23"/>
      <c r="F52" s="15"/>
      <c r="G52" s="15"/>
    </row>
    <row r="53" spans="1:7" x14ac:dyDescent="0.25">
      <c r="A53" s="34"/>
      <c r="D53" s="6" t="s">
        <v>63</v>
      </c>
      <c r="E53" s="29"/>
      <c r="F53" s="30">
        <v>59</v>
      </c>
      <c r="G53" s="30">
        <v>47.5</v>
      </c>
    </row>
    <row r="54" spans="1:7" x14ac:dyDescent="0.25">
      <c r="B54" s="13"/>
      <c r="D54" s="19"/>
      <c r="E54" s="20"/>
      <c r="F54" s="15"/>
      <c r="G54" s="15"/>
    </row>
    <row r="55" spans="1:7" x14ac:dyDescent="0.25">
      <c r="B55" s="21"/>
      <c r="D55" s="22"/>
      <c r="E55" s="23"/>
      <c r="F55" s="15"/>
      <c r="G55" s="15"/>
    </row>
    <row r="56" spans="1:7" x14ac:dyDescent="0.25">
      <c r="B56" s="21"/>
      <c r="E56" s="8"/>
      <c r="F56" s="15"/>
      <c r="G56" s="15"/>
    </row>
    <row r="57" spans="1:7" x14ac:dyDescent="0.25">
      <c r="B57" s="21"/>
      <c r="D57" s="6" t="s">
        <v>64</v>
      </c>
      <c r="E57" s="29"/>
      <c r="F57" s="11">
        <v>9.9</v>
      </c>
      <c r="G57" s="11">
        <v>11.5</v>
      </c>
    </row>
    <row r="58" spans="1:7" x14ac:dyDescent="0.25">
      <c r="B58" s="21"/>
      <c r="D58" s="19"/>
      <c r="E58" s="20"/>
    </row>
    <row r="59" spans="1:7" x14ac:dyDescent="0.25">
      <c r="B59" s="21"/>
      <c r="D59" s="22"/>
      <c r="E59" s="23"/>
    </row>
    <row r="60" spans="1:7" x14ac:dyDescent="0.25">
      <c r="B60" s="21"/>
      <c r="E60" s="8"/>
    </row>
    <row r="61" spans="1:7" x14ac:dyDescent="0.25">
      <c r="B61" s="21"/>
      <c r="E61" s="8"/>
      <c r="F61" s="15"/>
      <c r="G61" s="15"/>
    </row>
    <row r="62" spans="1:7" x14ac:dyDescent="0.25">
      <c r="B62" s="21"/>
      <c r="D62" s="6"/>
      <c r="E62" s="35"/>
      <c r="F62" s="15"/>
      <c r="G62" s="15"/>
    </row>
    <row r="63" spans="1:7" x14ac:dyDescent="0.25">
      <c r="B63" s="21"/>
      <c r="E63" s="20"/>
    </row>
    <row r="64" spans="1:7" x14ac:dyDescent="0.25">
      <c r="B64" s="21"/>
      <c r="D64" s="19"/>
      <c r="E64" s="23"/>
    </row>
    <row r="65" spans="1:5" x14ac:dyDescent="0.25">
      <c r="B65" s="21"/>
      <c r="D65" s="22"/>
      <c r="E65" s="13"/>
    </row>
    <row r="66" spans="1:5" x14ac:dyDescent="0.25">
      <c r="B66" s="13"/>
    </row>
    <row r="67" spans="1:5" x14ac:dyDescent="0.25">
      <c r="D67" s="6"/>
    </row>
    <row r="68" spans="1:5" x14ac:dyDescent="0.25">
      <c r="A68" s="34"/>
    </row>
    <row r="69" spans="1:5" x14ac:dyDescent="0.25">
      <c r="B69" s="13"/>
      <c r="E69" s="36"/>
    </row>
    <row r="70" spans="1:5" x14ac:dyDescent="0.25">
      <c r="B70" s="21"/>
    </row>
    <row r="71" spans="1:5" x14ac:dyDescent="0.25">
      <c r="B71" s="13"/>
    </row>
    <row r="73" spans="1:5" x14ac:dyDescent="0.25">
      <c r="A73" s="34"/>
      <c r="E73" s="13"/>
    </row>
    <row r="74" spans="1:5" x14ac:dyDescent="0.25">
      <c r="B74" s="13"/>
      <c r="E74" s="13"/>
    </row>
    <row r="75" spans="1:5" x14ac:dyDescent="0.25">
      <c r="B75" s="13"/>
      <c r="E75" s="13"/>
    </row>
    <row r="76" spans="1:5" x14ac:dyDescent="0.25">
      <c r="B76" s="13"/>
      <c r="E76" s="13"/>
    </row>
    <row r="77" spans="1:5" x14ac:dyDescent="0.25">
      <c r="B77" s="21"/>
    </row>
    <row r="78" spans="1:5" x14ac:dyDescent="0.25">
      <c r="B78" s="13"/>
    </row>
    <row r="79" spans="1:5" x14ac:dyDescent="0.25">
      <c r="B79" s="13"/>
    </row>
    <row r="80" spans="1:5" x14ac:dyDescent="0.25">
      <c r="B80" s="13"/>
      <c r="E80" s="37"/>
    </row>
    <row r="81" spans="2:5" x14ac:dyDescent="0.25">
      <c r="B81" s="13"/>
      <c r="E81" s="37"/>
    </row>
    <row r="82" spans="2:5" x14ac:dyDescent="0.25">
      <c r="E82" s="38"/>
    </row>
    <row r="83" spans="2:5" x14ac:dyDescent="0.25">
      <c r="E83" s="38"/>
    </row>
    <row r="84" spans="2:5" x14ac:dyDescent="0.25">
      <c r="E84" s="37"/>
    </row>
  </sheetData>
  <mergeCells count="1">
    <mergeCell ref="A1:E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D924F2-FE99-49CA-A6A6-7C8861CBA917}">
  <dimension ref="A1:G48"/>
  <sheetViews>
    <sheetView showGridLines="0" zoomScale="80" zoomScaleNormal="80" workbookViewId="0">
      <selection activeCell="A4" sqref="A4"/>
    </sheetView>
  </sheetViews>
  <sheetFormatPr defaultColWidth="9.140625" defaultRowHeight="15" x14ac:dyDescent="0.25"/>
  <cols>
    <col min="1" max="1" width="31.42578125" customWidth="1"/>
    <col min="2" max="2" width="15" customWidth="1"/>
    <col min="3" max="3" width="16.42578125" style="8" customWidth="1"/>
    <col min="4" max="4" width="22.7109375" customWidth="1"/>
    <col min="5" max="5" width="111.42578125" customWidth="1"/>
    <col min="7" max="7" width="16.42578125" customWidth="1"/>
  </cols>
  <sheetData>
    <row r="1" spans="1:5" ht="15" customHeight="1" x14ac:dyDescent="0.25">
      <c r="A1" s="39" t="s">
        <v>0</v>
      </c>
      <c r="B1" s="39"/>
      <c r="C1" s="40"/>
      <c r="D1" s="2" t="s">
        <v>1</v>
      </c>
      <c r="E1" s="3"/>
    </row>
    <row r="2" spans="1:5" ht="15" customHeight="1" x14ac:dyDescent="0.25">
      <c r="A2" s="39"/>
      <c r="B2" s="39"/>
      <c r="C2" s="40"/>
      <c r="D2" s="4" t="s">
        <v>65</v>
      </c>
      <c r="E2" s="4" t="s">
        <v>66</v>
      </c>
    </row>
    <row r="3" spans="1:5" ht="15" customHeight="1" x14ac:dyDescent="0.25">
      <c r="A3" s="39"/>
      <c r="B3" s="39"/>
      <c r="C3" s="40"/>
      <c r="D3" s="4" t="s">
        <v>6</v>
      </c>
      <c r="E3" s="4" t="s">
        <v>67</v>
      </c>
    </row>
    <row r="4" spans="1:5" ht="14.25" customHeight="1" x14ac:dyDescent="0.25"/>
    <row r="5" spans="1:5" x14ac:dyDescent="0.25">
      <c r="A5" s="6" t="s">
        <v>68</v>
      </c>
    </row>
    <row r="6" spans="1:5" x14ac:dyDescent="0.25">
      <c r="A6" s="6" t="s">
        <v>69</v>
      </c>
      <c r="B6" s="41">
        <v>2019</v>
      </c>
      <c r="D6" s="41"/>
    </row>
    <row r="7" spans="1:5" x14ac:dyDescent="0.25">
      <c r="A7" t="s">
        <v>70</v>
      </c>
      <c r="B7" s="42">
        <v>36092102</v>
      </c>
      <c r="C7" s="43"/>
      <c r="D7" s="42"/>
    </row>
    <row r="8" spans="1:5" x14ac:dyDescent="0.25">
      <c r="A8" t="s">
        <v>71</v>
      </c>
      <c r="B8" s="42">
        <v>77786033</v>
      </c>
      <c r="C8" s="43"/>
      <c r="D8" s="42"/>
    </row>
    <row r="9" spans="1:5" x14ac:dyDescent="0.25">
      <c r="A9" t="s">
        <v>72</v>
      </c>
      <c r="B9" s="42">
        <f>+B7+B8</f>
        <v>113878135</v>
      </c>
      <c r="C9" s="43"/>
      <c r="D9" s="42"/>
    </row>
    <row r="10" spans="1:5" x14ac:dyDescent="0.25">
      <c r="A10" t="s">
        <v>73</v>
      </c>
      <c r="B10" s="42">
        <v>34010792</v>
      </c>
      <c r="C10" s="43"/>
      <c r="D10" s="42"/>
    </row>
    <row r="11" spans="1:5" x14ac:dyDescent="0.25">
      <c r="A11" t="s">
        <v>74</v>
      </c>
      <c r="B11" s="42">
        <v>32080786</v>
      </c>
      <c r="C11" s="43"/>
      <c r="D11" s="42"/>
    </row>
    <row r="12" spans="1:5" x14ac:dyDescent="0.25">
      <c r="A12" t="s">
        <v>75</v>
      </c>
      <c r="B12" s="44">
        <v>6419</v>
      </c>
      <c r="C12" s="45"/>
      <c r="D12" s="44"/>
      <c r="E12" s="46"/>
    </row>
    <row r="13" spans="1:5" x14ac:dyDescent="0.25">
      <c r="A13" t="s">
        <v>76</v>
      </c>
      <c r="B13" s="44">
        <v>36909</v>
      </c>
      <c r="C13" s="45"/>
      <c r="D13" s="44"/>
      <c r="E13" s="46"/>
    </row>
    <row r="14" spans="1:5" x14ac:dyDescent="0.25">
      <c r="A14" t="s">
        <v>77</v>
      </c>
      <c r="B14" s="44">
        <v>205</v>
      </c>
      <c r="C14" s="45"/>
      <c r="D14" s="44"/>
    </row>
    <row r="15" spans="1:5" x14ac:dyDescent="0.25">
      <c r="A15" t="s">
        <v>78</v>
      </c>
      <c r="B15" s="47">
        <v>97</v>
      </c>
      <c r="C15" s="48"/>
      <c r="D15" s="47"/>
    </row>
    <row r="16" spans="1:5" x14ac:dyDescent="0.25">
      <c r="A16" t="s">
        <v>79</v>
      </c>
      <c r="B16" s="44">
        <v>1077</v>
      </c>
      <c r="C16" s="45"/>
      <c r="D16" s="44"/>
    </row>
    <row r="17" spans="1:5" x14ac:dyDescent="0.25">
      <c r="A17" t="s">
        <v>80</v>
      </c>
      <c r="B17">
        <v>602</v>
      </c>
    </row>
    <row r="20" spans="1:5" x14ac:dyDescent="0.25">
      <c r="A20" s="49" t="s">
        <v>81</v>
      </c>
      <c r="B20" s="50" t="s">
        <v>82</v>
      </c>
      <c r="C20" s="50" t="s">
        <v>83</v>
      </c>
    </row>
    <row r="21" spans="1:5" x14ac:dyDescent="0.25">
      <c r="A21" s="14"/>
      <c r="B21" s="50"/>
      <c r="C21" s="50"/>
    </row>
    <row r="22" spans="1:5" x14ac:dyDescent="0.25">
      <c r="A22" s="6" t="s">
        <v>84</v>
      </c>
      <c r="B22" s="51"/>
      <c r="C22" s="52">
        <v>444.19</v>
      </c>
      <c r="D22" s="53" t="s">
        <v>85</v>
      </c>
      <c r="E22" s="54"/>
    </row>
    <row r="23" spans="1:5" ht="15" customHeight="1" x14ac:dyDescent="0.25">
      <c r="A23" s="19"/>
      <c r="B23" s="55"/>
      <c r="C23" s="55"/>
      <c r="D23" s="56" t="s">
        <v>6</v>
      </c>
      <c r="E23" s="57"/>
    </row>
    <row r="24" spans="1:5" x14ac:dyDescent="0.25">
      <c r="A24" s="22"/>
      <c r="B24" s="45"/>
      <c r="C24" s="45"/>
      <c r="D24" s="44"/>
    </row>
    <row r="25" spans="1:5" x14ac:dyDescent="0.25">
      <c r="B25" s="8"/>
    </row>
    <row r="26" spans="1:5" x14ac:dyDescent="0.25">
      <c r="A26" s="6" t="s">
        <v>86</v>
      </c>
      <c r="B26" s="51"/>
      <c r="C26" s="58">
        <v>5965</v>
      </c>
      <c r="D26" s="53" t="s">
        <v>85</v>
      </c>
      <c r="E26" s="54"/>
    </row>
    <row r="27" spans="1:5" x14ac:dyDescent="0.25">
      <c r="A27" s="19"/>
      <c r="B27" s="55"/>
      <c r="C27" s="55"/>
      <c r="D27" s="56" t="s">
        <v>6</v>
      </c>
      <c r="E27" s="57"/>
    </row>
    <row r="28" spans="1:5" x14ac:dyDescent="0.25">
      <c r="A28" s="22"/>
      <c r="B28" s="45"/>
      <c r="C28" s="45"/>
      <c r="D28" s="44"/>
      <c r="E28" s="59"/>
    </row>
    <row r="29" spans="1:5" x14ac:dyDescent="0.25">
      <c r="B29" s="8"/>
      <c r="E29" s="13"/>
    </row>
    <row r="30" spans="1:5" x14ac:dyDescent="0.25">
      <c r="A30" s="6" t="s">
        <v>87</v>
      </c>
      <c r="B30" s="17"/>
      <c r="C30" s="18">
        <v>0.58499999999999996</v>
      </c>
      <c r="D30" s="53" t="s">
        <v>85</v>
      </c>
      <c r="E30" s="54"/>
    </row>
    <row r="31" spans="1:5" x14ac:dyDescent="0.25">
      <c r="A31" s="19"/>
      <c r="B31" s="20"/>
      <c r="C31" s="20"/>
      <c r="D31" s="56" t="s">
        <v>6</v>
      </c>
      <c r="E31" s="57"/>
    </row>
    <row r="32" spans="1:5" x14ac:dyDescent="0.25">
      <c r="A32" s="22"/>
      <c r="B32" s="23"/>
      <c r="C32" s="23"/>
      <c r="D32" s="59"/>
      <c r="E32" s="13"/>
    </row>
    <row r="33" spans="1:7" x14ac:dyDescent="0.25">
      <c r="B33" s="23"/>
      <c r="C33" s="23"/>
      <c r="D33" s="13"/>
    </row>
    <row r="34" spans="1:7" x14ac:dyDescent="0.25">
      <c r="A34" s="6" t="s">
        <v>88</v>
      </c>
      <c r="B34" s="17"/>
      <c r="C34" s="18">
        <v>0.56599999999999995</v>
      </c>
      <c r="D34" s="53" t="s">
        <v>85</v>
      </c>
      <c r="E34" s="54"/>
    </row>
    <row r="35" spans="1:7" x14ac:dyDescent="0.25">
      <c r="A35" s="19"/>
      <c r="B35" s="60"/>
      <c r="C35" s="60"/>
      <c r="D35" s="56" t="s">
        <v>6</v>
      </c>
      <c r="E35" s="57"/>
      <c r="G35" s="61"/>
    </row>
    <row r="36" spans="1:7" x14ac:dyDescent="0.25">
      <c r="A36" s="22"/>
      <c r="B36" s="62"/>
      <c r="C36" s="62"/>
      <c r="D36" s="21"/>
      <c r="G36" s="61"/>
    </row>
    <row r="37" spans="1:7" x14ac:dyDescent="0.25">
      <c r="B37" s="8"/>
      <c r="G37" s="61"/>
    </row>
    <row r="38" spans="1:7" x14ac:dyDescent="0.25">
      <c r="A38" s="6" t="s">
        <v>89</v>
      </c>
      <c r="B38" s="63"/>
      <c r="C38" s="64">
        <v>4.7</v>
      </c>
      <c r="D38" s="53" t="s">
        <v>85</v>
      </c>
      <c r="E38" s="54"/>
      <c r="G38" s="61"/>
    </row>
    <row r="39" spans="1:7" x14ac:dyDescent="0.25">
      <c r="A39" s="19"/>
      <c r="B39" s="65"/>
      <c r="C39" s="65"/>
      <c r="D39" s="56" t="s">
        <v>6</v>
      </c>
      <c r="E39" s="57"/>
      <c r="G39" s="61"/>
    </row>
    <row r="40" spans="1:7" x14ac:dyDescent="0.25">
      <c r="A40" s="22"/>
      <c r="B40" s="45"/>
      <c r="C40" s="45"/>
      <c r="D40" s="44"/>
      <c r="G40" s="61"/>
    </row>
    <row r="41" spans="1:7" x14ac:dyDescent="0.25">
      <c r="B41" s="8"/>
      <c r="G41" s="61"/>
    </row>
    <row r="42" spans="1:7" x14ac:dyDescent="0.25">
      <c r="A42" s="7" t="s">
        <v>90</v>
      </c>
      <c r="B42" s="63"/>
      <c r="C42" s="64">
        <v>5.6</v>
      </c>
      <c r="D42" s="53" t="s">
        <v>85</v>
      </c>
      <c r="E42" s="54"/>
      <c r="G42" s="61"/>
    </row>
    <row r="43" spans="1:7" x14ac:dyDescent="0.25">
      <c r="A43" s="19"/>
      <c r="B43" s="65"/>
      <c r="C43" s="65"/>
      <c r="D43" s="56" t="s">
        <v>6</v>
      </c>
      <c r="E43" s="57"/>
      <c r="G43" s="61"/>
    </row>
    <row r="44" spans="1:7" x14ac:dyDescent="0.25">
      <c r="A44" s="22"/>
      <c r="B44" s="45"/>
      <c r="C44" s="45"/>
      <c r="D44" s="44"/>
      <c r="G44" s="61"/>
    </row>
    <row r="45" spans="1:7" x14ac:dyDescent="0.25">
      <c r="B45" s="8"/>
      <c r="G45" s="61"/>
    </row>
    <row r="46" spans="1:7" x14ac:dyDescent="0.25">
      <c r="A46" s="7" t="s">
        <v>91</v>
      </c>
      <c r="B46" s="66"/>
      <c r="C46" s="67">
        <v>33977</v>
      </c>
      <c r="D46" s="53" t="s">
        <v>85</v>
      </c>
      <c r="E46" s="54"/>
    </row>
    <row r="47" spans="1:7" x14ac:dyDescent="0.25">
      <c r="A47" s="19"/>
      <c r="B47" s="55"/>
      <c r="C47" s="55"/>
      <c r="D47" s="56" t="s">
        <v>6</v>
      </c>
      <c r="E47" s="57"/>
    </row>
    <row r="48" spans="1:7" x14ac:dyDescent="0.25">
      <c r="A48" s="22"/>
      <c r="B48" s="45"/>
      <c r="C48" s="45"/>
      <c r="D48" s="44"/>
    </row>
  </sheetData>
  <mergeCells count="1">
    <mergeCell ref="A1:B3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5.1</vt:lpstr>
      <vt:lpstr>5.2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Sharon Hunt</dc:creator>
  <cp:lastModifiedBy>Sharon Hunt</cp:lastModifiedBy>
  <dcterms:created xsi:type="dcterms:W3CDTF">2020-08-10T17:55:45Z</dcterms:created>
  <dcterms:modified xsi:type="dcterms:W3CDTF">2020-08-10T17:55:52Z</dcterms:modified>
</cp:coreProperties>
</file>